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Лицевые счета 2024\"/>
    </mc:Choice>
  </mc:AlternateContent>
  <bookViews>
    <workbookView xWindow="0" yWindow="0" windowWidth="11850" windowHeight="109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1" i="1" l="1"/>
  <c r="F73" i="1"/>
  <c r="O45" i="1" l="1"/>
  <c r="O42" i="1"/>
  <c r="O40" i="1"/>
  <c r="O39" i="1"/>
  <c r="O38" i="1"/>
  <c r="O37" i="1"/>
  <c r="O36" i="1"/>
  <c r="O33" i="1"/>
  <c r="O32" i="1"/>
  <c r="O28" i="1"/>
  <c r="O27" i="1"/>
  <c r="O26" i="1"/>
  <c r="O25" i="1"/>
  <c r="O24" i="1"/>
  <c r="O23" i="1"/>
  <c r="O22" i="1"/>
  <c r="N45" i="1" l="1"/>
  <c r="N42" i="1"/>
  <c r="N40" i="1"/>
  <c r="N39" i="1"/>
  <c r="N38" i="1"/>
  <c r="N37" i="1"/>
  <c r="N36" i="1"/>
  <c r="N33" i="1"/>
  <c r="N32" i="1"/>
  <c r="N28" i="1"/>
  <c r="N27" i="1"/>
  <c r="N26" i="1"/>
  <c r="N25" i="1"/>
  <c r="N24" i="1"/>
  <c r="N23" i="1"/>
  <c r="N22" i="1"/>
  <c r="M30" i="1" l="1"/>
  <c r="M21" i="1" l="1"/>
  <c r="M19" i="1"/>
  <c r="M18" i="1"/>
  <c r="M17" i="1"/>
  <c r="M16" i="1"/>
  <c r="M15" i="1"/>
  <c r="M14" i="1"/>
  <c r="M13" i="1"/>
  <c r="M12" i="1"/>
  <c r="M11" i="1"/>
  <c r="M10" i="1"/>
  <c r="M40" i="1" l="1"/>
  <c r="M42" i="1" s="1"/>
  <c r="M45" i="1" s="1"/>
  <c r="M39" i="1"/>
  <c r="M38" i="1"/>
  <c r="M37" i="1"/>
  <c r="M36" i="1"/>
  <c r="M33" i="1"/>
  <c r="M32" i="1"/>
  <c r="M28" i="1"/>
  <c r="M27" i="1"/>
  <c r="M26" i="1"/>
  <c r="M25" i="1"/>
  <c r="M24" i="1"/>
  <c r="M23" i="1"/>
  <c r="M22" i="1"/>
  <c r="L41" i="1" l="1"/>
  <c r="F68" i="1"/>
  <c r="L42" i="1" l="1"/>
  <c r="L45" i="1" s="1"/>
  <c r="L40" i="1"/>
  <c r="L39" i="1"/>
  <c r="L38" i="1"/>
  <c r="L37" i="1"/>
  <c r="L36" i="1"/>
  <c r="L33" i="1"/>
  <c r="L32" i="1"/>
  <c r="L28" i="1"/>
  <c r="L27" i="1"/>
  <c r="L26" i="1"/>
  <c r="L25" i="1"/>
  <c r="L24" i="1"/>
  <c r="L23" i="1"/>
  <c r="L22" i="1"/>
  <c r="K45" i="1" l="1"/>
  <c r="K41" i="1" l="1"/>
  <c r="F62" i="1"/>
  <c r="J41" i="1" l="1"/>
  <c r="K42" i="1" l="1"/>
  <c r="K40" i="1"/>
  <c r="K39" i="1"/>
  <c r="K38" i="1"/>
  <c r="K37" i="1"/>
  <c r="K36" i="1"/>
  <c r="K33" i="1"/>
  <c r="K32" i="1"/>
  <c r="K28" i="1"/>
  <c r="K27" i="1"/>
  <c r="K26" i="1"/>
  <c r="K25" i="1"/>
  <c r="K24" i="1"/>
  <c r="K23" i="1"/>
  <c r="K22" i="1"/>
  <c r="J31" i="1" l="1"/>
  <c r="J42" i="1" l="1"/>
  <c r="J45" i="1" s="1"/>
  <c r="J40" i="1"/>
  <c r="J39" i="1"/>
  <c r="J38" i="1"/>
  <c r="J37" i="1"/>
  <c r="J36" i="1"/>
  <c r="J33" i="1"/>
  <c r="J32" i="1"/>
  <c r="J28" i="1"/>
  <c r="J27" i="1"/>
  <c r="J26" i="1"/>
  <c r="J25" i="1"/>
  <c r="J24" i="1"/>
  <c r="J23" i="1"/>
  <c r="J22" i="1"/>
  <c r="I45" i="1" l="1"/>
  <c r="I42" i="1"/>
  <c r="I40" i="1"/>
  <c r="I39" i="1"/>
  <c r="I38" i="1"/>
  <c r="I37" i="1"/>
  <c r="I36" i="1"/>
  <c r="I33" i="1"/>
  <c r="I32" i="1"/>
  <c r="I28" i="1"/>
  <c r="I27" i="1"/>
  <c r="I26" i="1"/>
  <c r="I25" i="1"/>
  <c r="I24" i="1"/>
  <c r="I23" i="1"/>
  <c r="I22" i="1"/>
  <c r="H35" i="1" l="1"/>
  <c r="H40" i="1" l="1"/>
  <c r="H42" i="1" s="1"/>
  <c r="H45" i="1" s="1"/>
  <c r="H39" i="1"/>
  <c r="H38" i="1"/>
  <c r="H37" i="1"/>
  <c r="H36" i="1"/>
  <c r="H33" i="1"/>
  <c r="H32" i="1"/>
  <c r="H28" i="1"/>
  <c r="H27" i="1"/>
  <c r="H26" i="1"/>
  <c r="H25" i="1"/>
  <c r="H24" i="1"/>
  <c r="H23" i="1"/>
  <c r="H22" i="1"/>
  <c r="G41" i="1" l="1"/>
  <c r="G29" i="1" l="1"/>
  <c r="G21" i="1" l="1"/>
  <c r="G19" i="1"/>
  <c r="G18" i="1"/>
  <c r="G17" i="1"/>
  <c r="G16" i="1"/>
  <c r="G15" i="1"/>
  <c r="G14" i="1"/>
  <c r="G13" i="1"/>
  <c r="G12" i="1"/>
  <c r="G11" i="1"/>
  <c r="G10" i="1"/>
  <c r="G40" i="1" l="1"/>
  <c r="G42" i="1" s="1"/>
  <c r="G45" i="1" s="1"/>
  <c r="G39" i="1"/>
  <c r="G38" i="1"/>
  <c r="G37" i="1"/>
  <c r="G36" i="1"/>
  <c r="G33" i="1"/>
  <c r="G32" i="1"/>
  <c r="G28" i="1"/>
  <c r="G27" i="1"/>
  <c r="G26" i="1"/>
  <c r="G25" i="1"/>
  <c r="G24" i="1"/>
  <c r="G23" i="1"/>
  <c r="G22" i="1"/>
  <c r="F41" i="1" l="1"/>
  <c r="F52" i="1"/>
  <c r="F42" i="1" l="1"/>
  <c r="F45" i="1" s="1"/>
  <c r="F40" i="1"/>
  <c r="F39" i="1"/>
  <c r="F38" i="1"/>
  <c r="F37" i="1"/>
  <c r="F36" i="1"/>
  <c r="F33" i="1"/>
  <c r="F32" i="1"/>
  <c r="F28" i="1"/>
  <c r="F27" i="1"/>
  <c r="F26" i="1"/>
  <c r="F25" i="1"/>
  <c r="F24" i="1"/>
  <c r="F23" i="1"/>
  <c r="F22" i="1"/>
  <c r="E45" i="1" l="1"/>
  <c r="E42" i="1"/>
  <c r="E40" i="1"/>
  <c r="E39" i="1"/>
  <c r="E38" i="1"/>
  <c r="E37" i="1"/>
  <c r="E36" i="1"/>
  <c r="E33" i="1"/>
  <c r="E32" i="1"/>
  <c r="E28" i="1"/>
  <c r="E27" i="1"/>
  <c r="E26" i="1"/>
  <c r="E25" i="1"/>
  <c r="E24" i="1"/>
  <c r="E23" i="1"/>
  <c r="E22" i="1"/>
  <c r="D45" i="1" l="1"/>
  <c r="D42" i="1"/>
  <c r="D40" i="1"/>
  <c r="D39" i="1"/>
  <c r="D38" i="1"/>
  <c r="D37" i="1"/>
  <c r="D36" i="1"/>
  <c r="D33" i="1"/>
  <c r="D32" i="1"/>
  <c r="D28" i="1"/>
  <c r="D27" i="1"/>
  <c r="D26" i="1"/>
  <c r="D25" i="1"/>
  <c r="D24" i="1"/>
  <c r="D23" i="1"/>
  <c r="D22" i="1"/>
  <c r="P29" i="1" l="1"/>
  <c r="C40" i="1" l="1"/>
  <c r="C42" i="1" s="1"/>
  <c r="P10" i="1" l="1"/>
  <c r="P11" i="1"/>
  <c r="P12" i="1"/>
  <c r="P13" i="1"/>
  <c r="P14" i="1"/>
  <c r="P15" i="1"/>
  <c r="P16" i="1"/>
  <c r="P17" i="1"/>
  <c r="P18" i="1"/>
  <c r="P19" i="1"/>
  <c r="P21" i="1"/>
  <c r="P30" i="1" l="1"/>
  <c r="P35" i="1" l="1"/>
  <c r="P31" i="1" l="1"/>
  <c r="P43" i="1" l="1"/>
  <c r="P44" i="1"/>
  <c r="P41" i="1"/>
  <c r="P22" i="1"/>
  <c r="P23" i="1"/>
  <c r="P24" i="1"/>
  <c r="P25" i="1"/>
  <c r="P26" i="1"/>
  <c r="P27" i="1"/>
  <c r="P28" i="1"/>
  <c r="P32" i="1"/>
  <c r="P33" i="1"/>
  <c r="P36" i="1"/>
  <c r="P37" i="1"/>
  <c r="P38" i="1"/>
  <c r="P39" i="1"/>
  <c r="P40" i="1" l="1"/>
  <c r="P42" i="1" s="1"/>
  <c r="P45" i="1" s="1"/>
</calcChain>
</file>

<file path=xl/sharedStrings.xml><?xml version="1.0" encoding="utf-8"?>
<sst xmlns="http://schemas.openxmlformats.org/spreadsheetml/2006/main" count="128" uniqueCount="85">
  <si>
    <t xml:space="preserve">Благоустроенный </t>
  </si>
  <si>
    <t>ИТОГО:</t>
  </si>
  <si>
    <t>Начислено (содержание)</t>
  </si>
  <si>
    <t>Оплачено (содержание)</t>
  </si>
  <si>
    <t>Остаток денежных средств</t>
  </si>
  <si>
    <t xml:space="preserve">                          Расшифровка расходов по текущему ремонту:</t>
  </si>
  <si>
    <t>наименование работ</t>
  </si>
  <si>
    <t xml:space="preserve">дата </t>
  </si>
  <si>
    <t>№ сметы</t>
  </si>
  <si>
    <t xml:space="preserve">сумма </t>
  </si>
  <si>
    <t>Содержание несущих конструкций:</t>
  </si>
  <si>
    <t>2 раза в год</t>
  </si>
  <si>
    <t>Содержание оборудован. и систем инжен.-техн.обес.:</t>
  </si>
  <si>
    <t>1 раз в год</t>
  </si>
  <si>
    <t>1 раз в месяц</t>
  </si>
  <si>
    <t>Управление МКД</t>
  </si>
  <si>
    <t>Текущий ремонт</t>
  </si>
  <si>
    <t>Итого содержание</t>
  </si>
  <si>
    <t xml:space="preserve">                                            Лицевой счет дома</t>
  </si>
  <si>
    <t>период-сть</t>
  </si>
  <si>
    <t>проверка тех.состояния фундаментов</t>
  </si>
  <si>
    <t>проверка тех.состояния подвалов</t>
  </si>
  <si>
    <t>проверка  тех.состояния стен</t>
  </si>
  <si>
    <t xml:space="preserve">проверка тех.состояния перекрытий </t>
  </si>
  <si>
    <t>проверка тех.состояния кровли</t>
  </si>
  <si>
    <t>проверка тех.состояния лестниц</t>
  </si>
  <si>
    <t>проверка тех.состояния фасадов</t>
  </si>
  <si>
    <t>проверка тех.состояния перегородок</t>
  </si>
  <si>
    <t>проверка тех.состояния внутренней отделки, полов</t>
  </si>
  <si>
    <t>проверка тех.состояния окон. и дверн. заполнений</t>
  </si>
  <si>
    <t xml:space="preserve">осмотр систем вентиляции </t>
  </si>
  <si>
    <t>обслуживание системы ХВ</t>
  </si>
  <si>
    <t>обслуживание системы ГВ</t>
  </si>
  <si>
    <t>обслуживание системы водоотв-я</t>
  </si>
  <si>
    <t>обслуживание системы теплоснабж-я</t>
  </si>
  <si>
    <t>регулировка зап.арматуры на системе ХВ</t>
  </si>
  <si>
    <t>регулировка  зап.арматуры на системе ГВ</t>
  </si>
  <si>
    <t>регулировка зап.арматуры на системе теплоснабж-я</t>
  </si>
  <si>
    <t>консервация системы теплоснабжения</t>
  </si>
  <si>
    <t>запуск и регулировка системы теплоснабжения</t>
  </si>
  <si>
    <t>промывка и опрессовка системы теплоснабжения</t>
  </si>
  <si>
    <t>обслуживание теплового узла</t>
  </si>
  <si>
    <t>Работы и услуги по содержанию иного общего имущества</t>
  </si>
  <si>
    <t>аварийная служба</t>
  </si>
  <si>
    <t>по графику</t>
  </si>
  <si>
    <t>круглосуточно</t>
  </si>
  <si>
    <t>ежемесячно</t>
  </si>
  <si>
    <t xml:space="preserve">                             Ул. Центральная, д.25</t>
  </si>
  <si>
    <t>обслуживание ВРУ</t>
  </si>
  <si>
    <t>январь</t>
  </si>
  <si>
    <t>февраль</t>
  </si>
  <si>
    <t>март</t>
  </si>
  <si>
    <t>апрель</t>
  </si>
  <si>
    <t>май</t>
  </si>
  <si>
    <t>июнь</t>
  </si>
  <si>
    <t>уборка придомовой территории(дворник, окос, мех.уборка)</t>
  </si>
  <si>
    <t>дезинсекция/дератизация</t>
  </si>
  <si>
    <t>июль</t>
  </si>
  <si>
    <t>август</t>
  </si>
  <si>
    <t>итого</t>
  </si>
  <si>
    <t>сентябрь</t>
  </si>
  <si>
    <t>октябрь</t>
  </si>
  <si>
    <t>ноябрь</t>
  </si>
  <si>
    <t>декабрь</t>
  </si>
  <si>
    <t>ЕИРКЦ 3%</t>
  </si>
  <si>
    <t>Площадь жилых  помещений, кв.м.</t>
  </si>
  <si>
    <t xml:space="preserve"> Отчет о выполнении взаимных обязательств за  2024 год</t>
  </si>
  <si>
    <t>Остаток на 01.01.2024г.</t>
  </si>
  <si>
    <t>замена спускника, трубы м/п на ПП (кв. 60)</t>
  </si>
  <si>
    <t>замена участка стояка с/о (кв. 51)</t>
  </si>
  <si>
    <t>замена вентиля в т/узле</t>
  </si>
  <si>
    <t>дезинсекция помещений (подвал)</t>
  </si>
  <si>
    <t>акт</t>
  </si>
  <si>
    <t>замена зап.арматуры в т/узле</t>
  </si>
  <si>
    <t>замена канализационного стояка (кв. 57)</t>
  </si>
  <si>
    <t>замена канализационного стояка (кв. 51)</t>
  </si>
  <si>
    <t>ремонт ливневой канализации</t>
  </si>
  <si>
    <t>установка светодиодного светильника</t>
  </si>
  <si>
    <t>замена участка стояка с/о (кв. 31)</t>
  </si>
  <si>
    <t>замена участков стояков с/о (кв. 35)</t>
  </si>
  <si>
    <t>замена участков стояков с/о (кв. 27)</t>
  </si>
  <si>
    <t>электромонтажные работы (Видикон)</t>
  </si>
  <si>
    <t>замена участков стояков с/о (кв. 21-19)</t>
  </si>
  <si>
    <t>установка светодиодных прожекторов</t>
  </si>
  <si>
    <t>АО "Коммунальные сети"                                                            г. п. п. Чистые Боры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</si>
</sst>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7"/>
      <name val="Arial"/>
      <family val="2"/>
      <charset val="204"/>
    </font>
    <font>
      <sz val="7"/>
      <color theme="1"/>
      <name val="Calibri"/>
      <family val="2"/>
      <charset val="204"/>
      <scheme val="minor"/>
    </font>
    <font>
      <b/>
      <sz val="7"/>
      <color theme="1"/>
      <name val="Arial"/>
      <family val="2"/>
      <charset val="204"/>
    </font>
    <font>
      <b/>
      <sz val="7"/>
      <color theme="1"/>
      <name val="Calibri"/>
      <family val="2"/>
      <charset val="204"/>
      <scheme val="minor"/>
    </font>
    <font>
      <b/>
      <i/>
      <sz val="7"/>
      <name val="Arial"/>
      <family val="2"/>
      <charset val="204"/>
    </font>
    <font>
      <i/>
      <sz val="7"/>
      <name val="Arial"/>
      <family val="2"/>
      <charset val="204"/>
    </font>
    <font>
      <sz val="7"/>
      <name val="Arial"/>
      <family val="2"/>
      <charset val="204"/>
    </font>
    <font>
      <sz val="7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3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2" fontId="8" fillId="0" borderId="1" xfId="0" applyNumberFormat="1" applyFont="1" applyBorder="1"/>
    <xf numFmtId="2" fontId="9" fillId="2" borderId="1" xfId="0" applyNumberFormat="1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/>
    <xf numFmtId="0" fontId="4" fillId="0" borderId="1" xfId="0" applyFont="1" applyBorder="1"/>
    <xf numFmtId="0" fontId="9" fillId="0" borderId="1" xfId="0" applyFont="1" applyBorder="1" applyAlignment="1"/>
    <xf numFmtId="0" fontId="3" fillId="0" borderId="1" xfId="0" applyFont="1" applyBorder="1"/>
    <xf numFmtId="2" fontId="2" fillId="0" borderId="1" xfId="0" applyNumberFormat="1" applyFont="1" applyBorder="1"/>
    <xf numFmtId="2" fontId="4" fillId="2" borderId="1" xfId="0" applyNumberFormat="1" applyFont="1" applyFill="1" applyBorder="1"/>
    <xf numFmtId="2" fontId="2" fillId="2" borderId="1" xfId="0" applyNumberFormat="1" applyFont="1" applyFill="1" applyBorder="1"/>
    <xf numFmtId="0" fontId="2" fillId="3" borderId="1" xfId="0" applyFont="1" applyFill="1" applyBorder="1"/>
    <xf numFmtId="0" fontId="6" fillId="3" borderId="1" xfId="0" applyFont="1" applyFill="1" applyBorder="1"/>
    <xf numFmtId="0" fontId="6" fillId="3" borderId="2" xfId="0" applyFont="1" applyFill="1" applyBorder="1"/>
    <xf numFmtId="2" fontId="2" fillId="3" borderId="2" xfId="0" applyNumberFormat="1" applyFont="1" applyFill="1" applyBorder="1"/>
    <xf numFmtId="2" fontId="2" fillId="3" borderId="1" xfId="0" applyNumberFormat="1" applyFont="1" applyFill="1" applyBorder="1"/>
    <xf numFmtId="0" fontId="2" fillId="4" borderId="1" xfId="0" applyFont="1" applyFill="1" applyBorder="1"/>
    <xf numFmtId="0" fontId="6" fillId="4" borderId="1" xfId="0" applyFont="1" applyFill="1" applyBorder="1"/>
    <xf numFmtId="2" fontId="2" fillId="4" borderId="1" xfId="0" applyNumberFormat="1" applyFont="1" applyFill="1" applyBorder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17" fontId="9" fillId="0" borderId="1" xfId="0" applyNumberFormat="1" applyFont="1" applyBorder="1" applyAlignment="1">
      <alignment horizontal="center"/>
    </xf>
    <xf numFmtId="0" fontId="9" fillId="0" borderId="5" xfId="0" applyFont="1" applyBorder="1"/>
    <xf numFmtId="0" fontId="9" fillId="0" borderId="4" xfId="0" applyFont="1" applyBorder="1" applyAlignment="1">
      <alignment horizontal="center"/>
    </xf>
    <xf numFmtId="0" fontId="4" fillId="0" borderId="3" xfId="0" applyFont="1" applyBorder="1"/>
    <xf numFmtId="0" fontId="9" fillId="0" borderId="6" xfId="0" applyFont="1" applyBorder="1"/>
    <xf numFmtId="0" fontId="9" fillId="0" borderId="2" xfId="0" applyFont="1" applyBorder="1"/>
    <xf numFmtId="0" fontId="9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77"/>
  <sheetViews>
    <sheetView tabSelected="1" topLeftCell="A43" zoomScale="90" zoomScaleNormal="90" workbookViewId="0">
      <selection activeCell="S52" sqref="S52"/>
    </sheetView>
  </sheetViews>
  <sheetFormatPr defaultRowHeight="15" x14ac:dyDescent="0.25"/>
  <cols>
    <col min="1" max="1" width="31" customWidth="1"/>
    <col min="2" max="2" width="9.7109375" customWidth="1"/>
    <col min="3" max="3" width="6.7109375" customWidth="1"/>
    <col min="4" max="4" width="8.140625" customWidth="1"/>
    <col min="5" max="5" width="8.28515625" customWidth="1"/>
    <col min="6" max="6" width="7" customWidth="1"/>
    <col min="7" max="7" width="7.28515625" customWidth="1"/>
    <col min="8" max="9" width="7" customWidth="1"/>
    <col min="10" max="10" width="7.5703125" customWidth="1"/>
    <col min="11" max="11" width="7.28515625" customWidth="1"/>
    <col min="12" max="12" width="7.5703125" customWidth="1"/>
    <col min="13" max="13" width="7.140625" customWidth="1"/>
    <col min="14" max="14" width="6.7109375" customWidth="1"/>
    <col min="15" max="15" width="7.28515625" customWidth="1"/>
    <col min="16" max="16" width="7.5703125" customWidth="1"/>
  </cols>
  <sheetData>
    <row r="2" spans="1:16" ht="22.5" customHeight="1" x14ac:dyDescent="0.25">
      <c r="A2" s="4" t="s">
        <v>84</v>
      </c>
      <c r="B2" s="5" t="s">
        <v>18</v>
      </c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x14ac:dyDescent="0.25">
      <c r="A3" s="6"/>
      <c r="B3" s="7" t="s">
        <v>47</v>
      </c>
      <c r="C3" s="5"/>
      <c r="D3" s="5"/>
      <c r="E3" s="6"/>
      <c r="F3" s="8"/>
      <c r="G3" s="8"/>
      <c r="H3" s="8"/>
      <c r="I3" s="8"/>
      <c r="J3" s="8"/>
      <c r="K3" s="8"/>
      <c r="L3" s="8"/>
      <c r="M3" s="8"/>
      <c r="N3" s="8"/>
      <c r="O3" s="8"/>
      <c r="P3" s="6"/>
    </row>
    <row r="4" spans="1:16" x14ac:dyDescent="0.25">
      <c r="A4" s="5" t="s">
        <v>0</v>
      </c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25">
      <c r="A5" s="5" t="s">
        <v>65</v>
      </c>
      <c r="B5" s="6"/>
      <c r="C5" s="6"/>
      <c r="D5" s="9">
        <v>2934.6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25">
      <c r="A6" s="10" t="s">
        <v>66</v>
      </c>
      <c r="B6" s="11"/>
      <c r="C6" s="11"/>
      <c r="D6" s="11"/>
      <c r="E6" s="12"/>
      <c r="F6" s="12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13" t="s">
        <v>67</v>
      </c>
      <c r="B7" s="14"/>
      <c r="C7" s="14"/>
      <c r="D7" s="13">
        <v>256464.09</v>
      </c>
      <c r="E7" s="12"/>
      <c r="F7" s="12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25">
      <c r="A8" s="15"/>
      <c r="B8" s="16" t="s">
        <v>19</v>
      </c>
      <c r="C8" s="17">
        <v>45047</v>
      </c>
      <c r="D8" s="18" t="s">
        <v>49</v>
      </c>
      <c r="E8" s="18" t="s">
        <v>50</v>
      </c>
      <c r="F8" s="18" t="s">
        <v>51</v>
      </c>
      <c r="G8" s="18" t="s">
        <v>52</v>
      </c>
      <c r="H8" s="18" t="s">
        <v>53</v>
      </c>
      <c r="I8" s="18" t="s">
        <v>54</v>
      </c>
      <c r="J8" s="18" t="s">
        <v>57</v>
      </c>
      <c r="K8" s="18" t="s">
        <v>58</v>
      </c>
      <c r="L8" s="18" t="s">
        <v>60</v>
      </c>
      <c r="M8" s="18" t="s">
        <v>61</v>
      </c>
      <c r="N8" s="18" t="s">
        <v>62</v>
      </c>
      <c r="O8" s="18" t="s">
        <v>63</v>
      </c>
      <c r="P8" s="19" t="s">
        <v>59</v>
      </c>
    </row>
    <row r="9" spans="1:16" x14ac:dyDescent="0.25">
      <c r="A9" s="15" t="s">
        <v>10</v>
      </c>
      <c r="B9" s="20"/>
      <c r="C9" s="21"/>
      <c r="D9" s="15"/>
      <c r="E9" s="22"/>
      <c r="F9" s="22"/>
      <c r="G9" s="15"/>
      <c r="H9" s="15"/>
      <c r="I9" s="15"/>
      <c r="J9" s="15"/>
      <c r="K9" s="15"/>
      <c r="L9" s="15"/>
      <c r="M9" s="15"/>
      <c r="N9" s="15"/>
      <c r="O9" s="15"/>
      <c r="P9" s="23"/>
    </row>
    <row r="10" spans="1:16" x14ac:dyDescent="0.25">
      <c r="A10" s="21" t="s">
        <v>20</v>
      </c>
      <c r="B10" s="20" t="s">
        <v>11</v>
      </c>
      <c r="C10" s="21">
        <v>0.02</v>
      </c>
      <c r="D10" s="15"/>
      <c r="E10" s="22"/>
      <c r="F10" s="15"/>
      <c r="G10" s="22">
        <f>C10*D5*6</f>
        <v>352.15199999999999</v>
      </c>
      <c r="H10" s="22"/>
      <c r="I10" s="22"/>
      <c r="J10" s="22"/>
      <c r="K10" s="22"/>
      <c r="L10" s="22"/>
      <c r="M10" s="22">
        <f>C10*D5*6</f>
        <v>352.15199999999999</v>
      </c>
      <c r="N10" s="22"/>
      <c r="O10" s="22"/>
      <c r="P10" s="23">
        <f t="shared" ref="P10:P19" si="0">SUM(G10:O10)</f>
        <v>704.30399999999997</v>
      </c>
    </row>
    <row r="11" spans="1:16" ht="14.25" customHeight="1" x14ac:dyDescent="0.25">
      <c r="A11" s="21" t="s">
        <v>21</v>
      </c>
      <c r="B11" s="20" t="s">
        <v>11</v>
      </c>
      <c r="C11" s="21">
        <v>0.09</v>
      </c>
      <c r="D11" s="15"/>
      <c r="E11" s="22"/>
      <c r="F11" s="15"/>
      <c r="G11" s="22">
        <f>C11*D5*6</f>
        <v>1584.6839999999997</v>
      </c>
      <c r="H11" s="22"/>
      <c r="I11" s="22"/>
      <c r="J11" s="22"/>
      <c r="K11" s="22"/>
      <c r="L11" s="22"/>
      <c r="M11" s="22">
        <f>C11*D5*6</f>
        <v>1584.6839999999997</v>
      </c>
      <c r="N11" s="22"/>
      <c r="O11" s="22"/>
      <c r="P11" s="23">
        <f t="shared" si="0"/>
        <v>3169.3679999999995</v>
      </c>
    </row>
    <row r="12" spans="1:16" x14ac:dyDescent="0.25">
      <c r="A12" s="21" t="s">
        <v>22</v>
      </c>
      <c r="B12" s="20" t="s">
        <v>11</v>
      </c>
      <c r="C12" s="21">
        <v>0.05</v>
      </c>
      <c r="D12" s="15"/>
      <c r="E12" s="22"/>
      <c r="F12" s="15"/>
      <c r="G12" s="22">
        <f>C12*D5*6</f>
        <v>880.37999999999988</v>
      </c>
      <c r="H12" s="22"/>
      <c r="I12" s="22"/>
      <c r="J12" s="22"/>
      <c r="K12" s="22"/>
      <c r="L12" s="22"/>
      <c r="M12" s="22">
        <f>C12*D5*6</f>
        <v>880.37999999999988</v>
      </c>
      <c r="N12" s="22"/>
      <c r="O12" s="22"/>
      <c r="P12" s="23">
        <f t="shared" si="0"/>
        <v>1760.7599999999998</v>
      </c>
    </row>
    <row r="13" spans="1:16" x14ac:dyDescent="0.25">
      <c r="A13" s="21" t="s">
        <v>23</v>
      </c>
      <c r="B13" s="20" t="s">
        <v>11</v>
      </c>
      <c r="C13" s="21">
        <v>0.02</v>
      </c>
      <c r="D13" s="15"/>
      <c r="E13" s="22"/>
      <c r="F13" s="15"/>
      <c r="G13" s="22">
        <f>C13*D5*6</f>
        <v>352.15199999999999</v>
      </c>
      <c r="H13" s="22"/>
      <c r="I13" s="22"/>
      <c r="J13" s="22"/>
      <c r="K13" s="22"/>
      <c r="L13" s="22"/>
      <c r="M13" s="22">
        <f>C13*D5*6</f>
        <v>352.15199999999999</v>
      </c>
      <c r="N13" s="22"/>
      <c r="O13" s="22"/>
      <c r="P13" s="23">
        <f t="shared" si="0"/>
        <v>704.30399999999997</v>
      </c>
    </row>
    <row r="14" spans="1:16" x14ac:dyDescent="0.25">
      <c r="A14" s="21" t="s">
        <v>24</v>
      </c>
      <c r="B14" s="20" t="s">
        <v>11</v>
      </c>
      <c r="C14" s="21">
        <v>0.09</v>
      </c>
      <c r="D14" s="15"/>
      <c r="E14" s="22"/>
      <c r="F14" s="15"/>
      <c r="G14" s="22">
        <f>C14*D5*6</f>
        <v>1584.6839999999997</v>
      </c>
      <c r="H14" s="22"/>
      <c r="I14" s="22"/>
      <c r="J14" s="22"/>
      <c r="K14" s="22"/>
      <c r="L14" s="22"/>
      <c r="M14" s="22">
        <f>C14*D5*6</f>
        <v>1584.6839999999997</v>
      </c>
      <c r="N14" s="22"/>
      <c r="O14" s="22"/>
      <c r="P14" s="23">
        <f t="shared" si="0"/>
        <v>3169.3679999999995</v>
      </c>
    </row>
    <row r="15" spans="1:16" x14ac:dyDescent="0.25">
      <c r="A15" s="21" t="s">
        <v>25</v>
      </c>
      <c r="B15" s="20" t="s">
        <v>11</v>
      </c>
      <c r="C15" s="21">
        <v>0.02</v>
      </c>
      <c r="D15" s="15"/>
      <c r="E15" s="22"/>
      <c r="F15" s="15"/>
      <c r="G15" s="22">
        <f>C15*D5*6</f>
        <v>352.15199999999999</v>
      </c>
      <c r="H15" s="22"/>
      <c r="I15" s="22"/>
      <c r="J15" s="22"/>
      <c r="K15" s="22"/>
      <c r="L15" s="22"/>
      <c r="M15" s="22">
        <f>C15*D5*6</f>
        <v>352.15199999999999</v>
      </c>
      <c r="N15" s="22"/>
      <c r="O15" s="22"/>
      <c r="P15" s="23">
        <f t="shared" si="0"/>
        <v>704.30399999999997</v>
      </c>
    </row>
    <row r="16" spans="1:16" x14ac:dyDescent="0.25">
      <c r="A16" s="21" t="s">
        <v>26</v>
      </c>
      <c r="B16" s="20" t="s">
        <v>11</v>
      </c>
      <c r="C16" s="21">
        <v>0.02</v>
      </c>
      <c r="D16" s="15"/>
      <c r="E16" s="22"/>
      <c r="F16" s="15"/>
      <c r="G16" s="22">
        <f>C16*D5*6</f>
        <v>352.15199999999999</v>
      </c>
      <c r="H16" s="22"/>
      <c r="I16" s="22"/>
      <c r="J16" s="22"/>
      <c r="K16" s="22"/>
      <c r="L16" s="22"/>
      <c r="M16" s="22">
        <f>C16*D5*6</f>
        <v>352.15199999999999</v>
      </c>
      <c r="N16" s="22"/>
      <c r="O16" s="22"/>
      <c r="P16" s="23">
        <f t="shared" si="0"/>
        <v>704.30399999999997</v>
      </c>
    </row>
    <row r="17" spans="1:16" x14ac:dyDescent="0.25">
      <c r="A17" s="21" t="s">
        <v>27</v>
      </c>
      <c r="B17" s="20" t="s">
        <v>11</v>
      </c>
      <c r="C17" s="21">
        <v>0.02</v>
      </c>
      <c r="D17" s="15"/>
      <c r="E17" s="22"/>
      <c r="F17" s="15"/>
      <c r="G17" s="22">
        <f>C17*D5*6</f>
        <v>352.15199999999999</v>
      </c>
      <c r="H17" s="22"/>
      <c r="I17" s="22"/>
      <c r="J17" s="22"/>
      <c r="K17" s="22"/>
      <c r="L17" s="22"/>
      <c r="M17" s="22">
        <f>C17*D5*6</f>
        <v>352.15199999999999</v>
      </c>
      <c r="N17" s="22"/>
      <c r="O17" s="22"/>
      <c r="P17" s="23">
        <f t="shared" si="0"/>
        <v>704.30399999999997</v>
      </c>
    </row>
    <row r="18" spans="1:16" x14ac:dyDescent="0.25">
      <c r="A18" s="21" t="s">
        <v>28</v>
      </c>
      <c r="B18" s="20" t="s">
        <v>11</v>
      </c>
      <c r="C18" s="21">
        <v>0.05</v>
      </c>
      <c r="D18" s="15"/>
      <c r="E18" s="22"/>
      <c r="F18" s="15"/>
      <c r="G18" s="22">
        <f>C18*D5*6</f>
        <v>880.37999999999988</v>
      </c>
      <c r="H18" s="22"/>
      <c r="I18" s="22"/>
      <c r="J18" s="22"/>
      <c r="K18" s="22"/>
      <c r="L18" s="22"/>
      <c r="M18" s="22">
        <f>C18*D5*6</f>
        <v>880.37999999999988</v>
      </c>
      <c r="N18" s="22"/>
      <c r="O18" s="22"/>
      <c r="P18" s="23">
        <f t="shared" si="0"/>
        <v>1760.7599999999998</v>
      </c>
    </row>
    <row r="19" spans="1:16" x14ac:dyDescent="0.25">
      <c r="A19" s="21" t="s">
        <v>29</v>
      </c>
      <c r="B19" s="20" t="s">
        <v>11</v>
      </c>
      <c r="C19" s="21">
        <v>0.05</v>
      </c>
      <c r="D19" s="15"/>
      <c r="E19" s="22"/>
      <c r="F19" s="15"/>
      <c r="G19" s="22">
        <f>C19*D5*6</f>
        <v>880.37999999999988</v>
      </c>
      <c r="H19" s="22"/>
      <c r="I19" s="22"/>
      <c r="J19" s="22"/>
      <c r="K19" s="22"/>
      <c r="L19" s="22"/>
      <c r="M19" s="22">
        <f>C19*D5*6</f>
        <v>880.37999999999988</v>
      </c>
      <c r="N19" s="22"/>
      <c r="O19" s="22"/>
      <c r="P19" s="23">
        <f t="shared" si="0"/>
        <v>1760.7599999999998</v>
      </c>
    </row>
    <row r="20" spans="1:16" x14ac:dyDescent="0.25">
      <c r="A20" s="15" t="s">
        <v>12</v>
      </c>
      <c r="B20" s="20"/>
      <c r="C20" s="21"/>
      <c r="D20" s="15"/>
      <c r="E20" s="22"/>
      <c r="F20" s="15"/>
      <c r="G20" s="22"/>
      <c r="H20" s="22"/>
      <c r="I20" s="22"/>
      <c r="J20" s="22"/>
      <c r="K20" s="22"/>
      <c r="L20" s="22"/>
      <c r="M20" s="22"/>
      <c r="N20" s="22"/>
      <c r="O20" s="22"/>
      <c r="P20" s="23"/>
    </row>
    <row r="21" spans="1:16" x14ac:dyDescent="0.25">
      <c r="A21" s="21" t="s">
        <v>30</v>
      </c>
      <c r="B21" s="20" t="s">
        <v>11</v>
      </c>
      <c r="C21" s="21">
        <v>0.03</v>
      </c>
      <c r="D21" s="15"/>
      <c r="E21" s="22"/>
      <c r="F21" s="15"/>
      <c r="G21" s="22">
        <f>C21*D5*6</f>
        <v>528.22799999999995</v>
      </c>
      <c r="H21" s="22"/>
      <c r="I21" s="22"/>
      <c r="J21" s="22"/>
      <c r="K21" s="22"/>
      <c r="L21" s="22"/>
      <c r="M21" s="22">
        <f>C21*D5*6</f>
        <v>528.22799999999995</v>
      </c>
      <c r="N21" s="22"/>
      <c r="O21" s="22"/>
      <c r="P21" s="23">
        <f>SUM(G21:O21)</f>
        <v>1056.4559999999999</v>
      </c>
    </row>
    <row r="22" spans="1:16" x14ac:dyDescent="0.25">
      <c r="A22" s="21" t="s">
        <v>31</v>
      </c>
      <c r="B22" s="24" t="s">
        <v>14</v>
      </c>
      <c r="C22" s="25">
        <v>0.06</v>
      </c>
      <c r="D22" s="26">
        <f>C22*D5</f>
        <v>176.07599999999999</v>
      </c>
      <c r="E22" s="26">
        <f>C22*D5</f>
        <v>176.07599999999999</v>
      </c>
      <c r="F22" s="26">
        <f>C22*D5</f>
        <v>176.07599999999999</v>
      </c>
      <c r="G22" s="26">
        <f>C22*D5</f>
        <v>176.07599999999999</v>
      </c>
      <c r="H22" s="26">
        <f>C22*D5</f>
        <v>176.07599999999999</v>
      </c>
      <c r="I22" s="26">
        <f>C22*D5</f>
        <v>176.07599999999999</v>
      </c>
      <c r="J22" s="26">
        <f>C22*D5</f>
        <v>176.07599999999999</v>
      </c>
      <c r="K22" s="26">
        <f>C22*D5</f>
        <v>176.07599999999999</v>
      </c>
      <c r="L22" s="26">
        <f>C22*D5</f>
        <v>176.07599999999999</v>
      </c>
      <c r="M22" s="26">
        <f>C22*D5</f>
        <v>176.07599999999999</v>
      </c>
      <c r="N22" s="26">
        <f>C22*D5</f>
        <v>176.07599999999999</v>
      </c>
      <c r="O22" s="26">
        <f>C22*D5</f>
        <v>176.07599999999999</v>
      </c>
      <c r="P22" s="23">
        <f t="shared" ref="P22:P28" si="1">SUM(D22:O22)</f>
        <v>2112.9119999999998</v>
      </c>
    </row>
    <row r="23" spans="1:16" x14ac:dyDescent="0.25">
      <c r="A23" s="25" t="s">
        <v>32</v>
      </c>
      <c r="B23" s="24" t="s">
        <v>14</v>
      </c>
      <c r="C23" s="25">
        <v>0.06</v>
      </c>
      <c r="D23" s="22">
        <f>C23*D5</f>
        <v>176.07599999999999</v>
      </c>
      <c r="E23" s="22">
        <f>C23*D5</f>
        <v>176.07599999999999</v>
      </c>
      <c r="F23" s="22">
        <f>C23*D5</f>
        <v>176.07599999999999</v>
      </c>
      <c r="G23" s="22">
        <f>C23*D5</f>
        <v>176.07599999999999</v>
      </c>
      <c r="H23" s="22">
        <f>C23*D5</f>
        <v>176.07599999999999</v>
      </c>
      <c r="I23" s="22">
        <f>C23*D5</f>
        <v>176.07599999999999</v>
      </c>
      <c r="J23" s="22">
        <f>C23*D5</f>
        <v>176.07599999999999</v>
      </c>
      <c r="K23" s="22">
        <f>C23*D5</f>
        <v>176.07599999999999</v>
      </c>
      <c r="L23" s="22">
        <f>C23*D5</f>
        <v>176.07599999999999</v>
      </c>
      <c r="M23" s="22">
        <f>C23*D5</f>
        <v>176.07599999999999</v>
      </c>
      <c r="N23" s="22">
        <f>C23*D5</f>
        <v>176.07599999999999</v>
      </c>
      <c r="O23" s="22">
        <f>C23*D5</f>
        <v>176.07599999999999</v>
      </c>
      <c r="P23" s="23">
        <f t="shared" si="1"/>
        <v>2112.9119999999998</v>
      </c>
    </row>
    <row r="24" spans="1:16" x14ac:dyDescent="0.25">
      <c r="A24" s="25" t="s">
        <v>33</v>
      </c>
      <c r="B24" s="24" t="s">
        <v>14</v>
      </c>
      <c r="C24" s="25">
        <v>0.06</v>
      </c>
      <c r="D24" s="22">
        <f>C24*D5</f>
        <v>176.07599999999999</v>
      </c>
      <c r="E24" s="22">
        <f>C24*D5</f>
        <v>176.07599999999999</v>
      </c>
      <c r="F24" s="22">
        <f>C24*D5</f>
        <v>176.07599999999999</v>
      </c>
      <c r="G24" s="22">
        <f>C24*D5</f>
        <v>176.07599999999999</v>
      </c>
      <c r="H24" s="22">
        <f>C24*D5</f>
        <v>176.07599999999999</v>
      </c>
      <c r="I24" s="22">
        <f>C24*D5</f>
        <v>176.07599999999999</v>
      </c>
      <c r="J24" s="22">
        <f>C24*D5</f>
        <v>176.07599999999999</v>
      </c>
      <c r="K24" s="22">
        <f>C24*D5</f>
        <v>176.07599999999999</v>
      </c>
      <c r="L24" s="22">
        <f>C24*D5</f>
        <v>176.07599999999999</v>
      </c>
      <c r="M24" s="22">
        <f>C24*D5</f>
        <v>176.07599999999999</v>
      </c>
      <c r="N24" s="22">
        <f>C24*D5</f>
        <v>176.07599999999999</v>
      </c>
      <c r="O24" s="22">
        <f>C24*D5</f>
        <v>176.07599999999999</v>
      </c>
      <c r="P24" s="23">
        <f t="shared" si="1"/>
        <v>2112.9119999999998</v>
      </c>
    </row>
    <row r="25" spans="1:16" x14ac:dyDescent="0.25">
      <c r="A25" s="25" t="s">
        <v>34</v>
      </c>
      <c r="B25" s="24" t="s">
        <v>14</v>
      </c>
      <c r="C25" s="25">
        <v>0.06</v>
      </c>
      <c r="D25" s="22">
        <f>C25*D5</f>
        <v>176.07599999999999</v>
      </c>
      <c r="E25" s="22">
        <f>C25*D5</f>
        <v>176.07599999999999</v>
      </c>
      <c r="F25" s="22">
        <f>C25*D5</f>
        <v>176.07599999999999</v>
      </c>
      <c r="G25" s="22">
        <f>C25*D5</f>
        <v>176.07599999999999</v>
      </c>
      <c r="H25" s="22">
        <f>C25*D5</f>
        <v>176.07599999999999</v>
      </c>
      <c r="I25" s="22">
        <f>C25*D5</f>
        <v>176.07599999999999</v>
      </c>
      <c r="J25" s="22">
        <f>C25*D5</f>
        <v>176.07599999999999</v>
      </c>
      <c r="K25" s="22">
        <f>C25*D5</f>
        <v>176.07599999999999</v>
      </c>
      <c r="L25" s="22">
        <f>C25*D5</f>
        <v>176.07599999999999</v>
      </c>
      <c r="M25" s="22">
        <f>C25*D5</f>
        <v>176.07599999999999</v>
      </c>
      <c r="N25" s="22">
        <f>C25*D5</f>
        <v>176.07599999999999</v>
      </c>
      <c r="O25" s="22">
        <f>C25*D5</f>
        <v>176.07599999999999</v>
      </c>
      <c r="P25" s="23">
        <f t="shared" si="1"/>
        <v>2112.9119999999998</v>
      </c>
    </row>
    <row r="26" spans="1:16" x14ac:dyDescent="0.25">
      <c r="A26" s="25" t="s">
        <v>35</v>
      </c>
      <c r="B26" s="24" t="s">
        <v>14</v>
      </c>
      <c r="C26" s="25">
        <v>0.59</v>
      </c>
      <c r="D26" s="22">
        <f>C26*D5</f>
        <v>1731.4139999999998</v>
      </c>
      <c r="E26" s="22">
        <f>C26*D5</f>
        <v>1731.4139999999998</v>
      </c>
      <c r="F26" s="22">
        <f>C26*D5</f>
        <v>1731.4139999999998</v>
      </c>
      <c r="G26" s="22">
        <f>C26*D5</f>
        <v>1731.4139999999998</v>
      </c>
      <c r="H26" s="22">
        <f>C26*D5</f>
        <v>1731.4139999999998</v>
      </c>
      <c r="I26" s="22">
        <f>C26*D5</f>
        <v>1731.4139999999998</v>
      </c>
      <c r="J26" s="22">
        <f>C26*D5</f>
        <v>1731.4139999999998</v>
      </c>
      <c r="K26" s="22">
        <f>C26*D5</f>
        <v>1731.4139999999998</v>
      </c>
      <c r="L26" s="22">
        <f>C26*D5</f>
        <v>1731.4139999999998</v>
      </c>
      <c r="M26" s="22">
        <f>C26*D5</f>
        <v>1731.4139999999998</v>
      </c>
      <c r="N26" s="22">
        <f>C26*D5</f>
        <v>1731.4139999999998</v>
      </c>
      <c r="O26" s="22">
        <f>C26*D5</f>
        <v>1731.4139999999998</v>
      </c>
      <c r="P26" s="23">
        <f t="shared" si="1"/>
        <v>20776.968000000004</v>
      </c>
    </row>
    <row r="27" spans="1:16" x14ac:dyDescent="0.25">
      <c r="A27" s="25" t="s">
        <v>36</v>
      </c>
      <c r="B27" s="24" t="s">
        <v>14</v>
      </c>
      <c r="C27" s="25">
        <v>0.69</v>
      </c>
      <c r="D27" s="22">
        <f>C27*D5</f>
        <v>2024.8739999999998</v>
      </c>
      <c r="E27" s="22">
        <f>C27*D5</f>
        <v>2024.8739999999998</v>
      </c>
      <c r="F27" s="22">
        <f>C27*D5</f>
        <v>2024.8739999999998</v>
      </c>
      <c r="G27" s="22">
        <f>C27*D5</f>
        <v>2024.8739999999998</v>
      </c>
      <c r="H27" s="22">
        <f>C27*D5</f>
        <v>2024.8739999999998</v>
      </c>
      <c r="I27" s="22">
        <f>C27*D5</f>
        <v>2024.8739999999998</v>
      </c>
      <c r="J27" s="22">
        <f>C27*D5</f>
        <v>2024.8739999999998</v>
      </c>
      <c r="K27" s="22">
        <f>C27*D5</f>
        <v>2024.8739999999998</v>
      </c>
      <c r="L27" s="22">
        <f>C27*D5</f>
        <v>2024.8739999999998</v>
      </c>
      <c r="M27" s="22">
        <f>C27*D5</f>
        <v>2024.8739999999998</v>
      </c>
      <c r="N27" s="22">
        <f>C27*D5</f>
        <v>2024.8739999999998</v>
      </c>
      <c r="O27" s="22">
        <f>C27*D5</f>
        <v>2024.8739999999998</v>
      </c>
      <c r="P27" s="23">
        <f t="shared" si="1"/>
        <v>24298.487999999998</v>
      </c>
    </row>
    <row r="28" spans="1:16" x14ac:dyDescent="0.25">
      <c r="A28" s="25" t="s">
        <v>37</v>
      </c>
      <c r="B28" s="24" t="s">
        <v>14</v>
      </c>
      <c r="C28" s="25">
        <v>0.69</v>
      </c>
      <c r="D28" s="22">
        <f>C28*D5</f>
        <v>2024.8739999999998</v>
      </c>
      <c r="E28" s="22">
        <f>C28*D5</f>
        <v>2024.8739999999998</v>
      </c>
      <c r="F28" s="22">
        <f>C28*D5</f>
        <v>2024.8739999999998</v>
      </c>
      <c r="G28" s="22">
        <f>C28*D5</f>
        <v>2024.8739999999998</v>
      </c>
      <c r="H28" s="22">
        <f>C28*D5</f>
        <v>2024.8739999999998</v>
      </c>
      <c r="I28" s="22">
        <f>C28*D5</f>
        <v>2024.8739999999998</v>
      </c>
      <c r="J28" s="22">
        <f>C28*D5</f>
        <v>2024.8739999999998</v>
      </c>
      <c r="K28" s="22">
        <f>C28*D5</f>
        <v>2024.8739999999998</v>
      </c>
      <c r="L28" s="22">
        <f>C28*D5</f>
        <v>2024.8739999999998</v>
      </c>
      <c r="M28" s="22">
        <f>C28*D5</f>
        <v>2024.8739999999998</v>
      </c>
      <c r="N28" s="22">
        <f>C28*D5</f>
        <v>2024.8739999999998</v>
      </c>
      <c r="O28" s="22">
        <f>C28*D5</f>
        <v>2024.8739999999998</v>
      </c>
      <c r="P28" s="23">
        <f t="shared" si="1"/>
        <v>24298.487999999998</v>
      </c>
    </row>
    <row r="29" spans="1:16" x14ac:dyDescent="0.25">
      <c r="A29" s="25" t="s">
        <v>38</v>
      </c>
      <c r="B29" s="24" t="s">
        <v>13</v>
      </c>
      <c r="C29" s="25">
        <v>0.08</v>
      </c>
      <c r="D29" s="22"/>
      <c r="E29" s="22"/>
      <c r="F29" s="22"/>
      <c r="G29" s="22">
        <f>C29*D5*12</f>
        <v>2817.2159999999999</v>
      </c>
      <c r="H29" s="22"/>
      <c r="I29" s="22"/>
      <c r="J29" s="22"/>
      <c r="K29" s="22"/>
      <c r="L29" s="22"/>
      <c r="M29" s="22"/>
      <c r="N29" s="22"/>
      <c r="O29" s="22"/>
      <c r="P29" s="23">
        <f>SUM(D29:O29)</f>
        <v>2817.2159999999999</v>
      </c>
    </row>
    <row r="30" spans="1:16" x14ac:dyDescent="0.25">
      <c r="A30" s="25" t="s">
        <v>39</v>
      </c>
      <c r="B30" s="24" t="s">
        <v>13</v>
      </c>
      <c r="C30" s="25">
        <v>0.2</v>
      </c>
      <c r="D30" s="22"/>
      <c r="E30" s="22"/>
      <c r="F30" s="22"/>
      <c r="G30" s="22"/>
      <c r="H30" s="22"/>
      <c r="I30" s="22"/>
      <c r="J30" s="22"/>
      <c r="K30" s="22"/>
      <c r="L30" s="22"/>
      <c r="M30" s="22">
        <f>C30*D5*12</f>
        <v>7043.0399999999991</v>
      </c>
      <c r="N30" s="22"/>
      <c r="O30" s="22"/>
      <c r="P30" s="23">
        <f>SUM(D30:O30)</f>
        <v>7043.0399999999991</v>
      </c>
    </row>
    <row r="31" spans="1:16" x14ac:dyDescent="0.25">
      <c r="A31" s="25" t="s">
        <v>40</v>
      </c>
      <c r="B31" s="24" t="s">
        <v>13</v>
      </c>
      <c r="C31" s="25">
        <v>0.65</v>
      </c>
      <c r="D31" s="22"/>
      <c r="E31" s="22"/>
      <c r="F31" s="22"/>
      <c r="G31" s="22"/>
      <c r="H31" s="22"/>
      <c r="I31" s="22"/>
      <c r="J31" s="22">
        <f>C31*D5*12</f>
        <v>22889.88</v>
      </c>
      <c r="K31" s="22"/>
      <c r="L31" s="22"/>
      <c r="M31" s="22"/>
      <c r="N31" s="22"/>
      <c r="O31" s="22"/>
      <c r="P31" s="23">
        <f>SUM(H31:O31)</f>
        <v>22889.88</v>
      </c>
    </row>
    <row r="32" spans="1:16" x14ac:dyDescent="0.25">
      <c r="A32" s="25" t="s">
        <v>48</v>
      </c>
      <c r="B32" s="24" t="s">
        <v>14</v>
      </c>
      <c r="C32" s="25">
        <v>0.43</v>
      </c>
      <c r="D32" s="22">
        <f>C32*D5</f>
        <v>1261.8779999999999</v>
      </c>
      <c r="E32" s="22">
        <f>C32*D5</f>
        <v>1261.8779999999999</v>
      </c>
      <c r="F32" s="22">
        <f>C32*D5</f>
        <v>1261.8779999999999</v>
      </c>
      <c r="G32" s="22">
        <f>C32*D5</f>
        <v>1261.8779999999999</v>
      </c>
      <c r="H32" s="22">
        <f>C32*D5</f>
        <v>1261.8779999999999</v>
      </c>
      <c r="I32" s="22">
        <f>C32*D5</f>
        <v>1261.8779999999999</v>
      </c>
      <c r="J32" s="22">
        <f>C32*D5</f>
        <v>1261.8779999999999</v>
      </c>
      <c r="K32" s="22">
        <f>C32*D5</f>
        <v>1261.8779999999999</v>
      </c>
      <c r="L32" s="22">
        <f>C32*D5</f>
        <v>1261.8779999999999</v>
      </c>
      <c r="M32" s="22">
        <f>C32*D5</f>
        <v>1261.8779999999999</v>
      </c>
      <c r="N32" s="22">
        <f>C32*D5</f>
        <v>1261.8779999999999</v>
      </c>
      <c r="O32" s="22">
        <f>C32*D5</f>
        <v>1261.8779999999999</v>
      </c>
      <c r="P32" s="23">
        <f>SUM(D32:O32)</f>
        <v>15142.536000000002</v>
      </c>
    </row>
    <row r="33" spans="1:16" x14ac:dyDescent="0.25">
      <c r="A33" s="25" t="s">
        <v>41</v>
      </c>
      <c r="B33" s="24" t="s">
        <v>14</v>
      </c>
      <c r="C33" s="25">
        <v>0.55000000000000004</v>
      </c>
      <c r="D33" s="22">
        <f>C33*D5</f>
        <v>1614.03</v>
      </c>
      <c r="E33" s="22">
        <f>C33*D5</f>
        <v>1614.03</v>
      </c>
      <c r="F33" s="22">
        <f>C33*D5</f>
        <v>1614.03</v>
      </c>
      <c r="G33" s="22">
        <f>C33*D5</f>
        <v>1614.03</v>
      </c>
      <c r="H33" s="22">
        <f>C33*D5</f>
        <v>1614.03</v>
      </c>
      <c r="I33" s="22">
        <f>C33*D5</f>
        <v>1614.03</v>
      </c>
      <c r="J33" s="22">
        <f>C33*D5</f>
        <v>1614.03</v>
      </c>
      <c r="K33" s="22">
        <f>C33*D5</f>
        <v>1614.03</v>
      </c>
      <c r="L33" s="22">
        <f>C33*D5</f>
        <v>1614.03</v>
      </c>
      <c r="M33" s="22">
        <f>C33*D5</f>
        <v>1614.03</v>
      </c>
      <c r="N33" s="22">
        <f>C33*D5</f>
        <v>1614.03</v>
      </c>
      <c r="O33" s="22">
        <f>C33*D5</f>
        <v>1614.03</v>
      </c>
      <c r="P33" s="23">
        <f>SUM(D33:O33)</f>
        <v>19368.36</v>
      </c>
    </row>
    <row r="34" spans="1:16" x14ac:dyDescent="0.25">
      <c r="A34" s="27" t="s">
        <v>42</v>
      </c>
      <c r="B34" s="25"/>
      <c r="C34" s="25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3"/>
    </row>
    <row r="35" spans="1:16" x14ac:dyDescent="0.25">
      <c r="A35" s="25" t="s">
        <v>56</v>
      </c>
      <c r="B35" s="25"/>
      <c r="C35" s="25">
        <v>0.09</v>
      </c>
      <c r="D35" s="22"/>
      <c r="E35" s="22"/>
      <c r="F35" s="22"/>
      <c r="G35" s="22"/>
      <c r="H35" s="22">
        <f>C35*D5*12</f>
        <v>3169.3679999999995</v>
      </c>
      <c r="I35" s="22"/>
      <c r="J35" s="22"/>
      <c r="K35" s="22"/>
      <c r="L35" s="22"/>
      <c r="M35" s="22"/>
      <c r="N35" s="22"/>
      <c r="O35" s="22"/>
      <c r="P35" s="23">
        <f>SUM(D35:O35)</f>
        <v>3169.3679999999995</v>
      </c>
    </row>
    <row r="36" spans="1:16" x14ac:dyDescent="0.25">
      <c r="A36" s="25" t="s">
        <v>55</v>
      </c>
      <c r="B36" s="24" t="s">
        <v>44</v>
      </c>
      <c r="C36" s="25">
        <v>2.71</v>
      </c>
      <c r="D36" s="22">
        <f>C36*D5</f>
        <v>7952.7659999999996</v>
      </c>
      <c r="E36" s="22">
        <f>C36*D5</f>
        <v>7952.7659999999996</v>
      </c>
      <c r="F36" s="22">
        <f>C36*D5</f>
        <v>7952.7659999999996</v>
      </c>
      <c r="G36" s="22">
        <f>C36*D5</f>
        <v>7952.7659999999996</v>
      </c>
      <c r="H36" s="22">
        <f>C36*D5</f>
        <v>7952.7659999999996</v>
      </c>
      <c r="I36" s="22">
        <f>C36*D5</f>
        <v>7952.7659999999996</v>
      </c>
      <c r="J36" s="22">
        <f>C36*D5</f>
        <v>7952.7659999999996</v>
      </c>
      <c r="K36" s="22">
        <f>C36*D5</f>
        <v>7952.7659999999996</v>
      </c>
      <c r="L36" s="22">
        <f>C36*D5</f>
        <v>7952.7659999999996</v>
      </c>
      <c r="M36" s="22">
        <f>C36*D5</f>
        <v>7952.7659999999996</v>
      </c>
      <c r="N36" s="22">
        <f>C36*D5</f>
        <v>7952.7659999999996</v>
      </c>
      <c r="O36" s="22">
        <f>C36*D5</f>
        <v>7952.7659999999996</v>
      </c>
      <c r="P36" s="23">
        <f>SUM(D36:O36)</f>
        <v>95433.192000000025</v>
      </c>
    </row>
    <row r="37" spans="1:16" x14ac:dyDescent="0.25">
      <c r="A37" s="28" t="s">
        <v>43</v>
      </c>
      <c r="B37" s="24" t="s">
        <v>45</v>
      </c>
      <c r="C37" s="25">
        <v>2.94</v>
      </c>
      <c r="D37" s="22">
        <f>C37*D5</f>
        <v>8627.7240000000002</v>
      </c>
      <c r="E37" s="22">
        <f>C37*D5</f>
        <v>8627.7240000000002</v>
      </c>
      <c r="F37" s="22">
        <f>C37*D5</f>
        <v>8627.7240000000002</v>
      </c>
      <c r="G37" s="22">
        <f>C37*D5</f>
        <v>8627.7240000000002</v>
      </c>
      <c r="H37" s="22">
        <f>C37*D5</f>
        <v>8627.7240000000002</v>
      </c>
      <c r="I37" s="22">
        <f>C37*D5</f>
        <v>8627.7240000000002</v>
      </c>
      <c r="J37" s="22">
        <f>C37*D5</f>
        <v>8627.7240000000002</v>
      </c>
      <c r="K37" s="22">
        <f>C37*D5</f>
        <v>8627.7240000000002</v>
      </c>
      <c r="L37" s="22">
        <f>C37*D5</f>
        <v>8627.7240000000002</v>
      </c>
      <c r="M37" s="22">
        <f>C37*D5</f>
        <v>8627.7240000000002</v>
      </c>
      <c r="N37" s="22">
        <f>C37*D5</f>
        <v>8627.7240000000002</v>
      </c>
      <c r="O37" s="22">
        <f>C37*D5</f>
        <v>8627.7240000000002</v>
      </c>
      <c r="P37" s="23">
        <f>SUM(D37:O37)</f>
        <v>103532.68800000001</v>
      </c>
    </row>
    <row r="38" spans="1:16" x14ac:dyDescent="0.25">
      <c r="A38" s="25" t="s">
        <v>15</v>
      </c>
      <c r="B38" s="24" t="s">
        <v>46</v>
      </c>
      <c r="C38" s="25">
        <v>3.26</v>
      </c>
      <c r="D38" s="22">
        <f>C38*D5</f>
        <v>9566.7959999999985</v>
      </c>
      <c r="E38" s="22">
        <f>C38*D5</f>
        <v>9566.7959999999985</v>
      </c>
      <c r="F38" s="22">
        <f>C38*D5</f>
        <v>9566.7959999999985</v>
      </c>
      <c r="G38" s="22">
        <f>C38*D5</f>
        <v>9566.7959999999985</v>
      </c>
      <c r="H38" s="22">
        <f>C38*D5</f>
        <v>9566.7959999999985</v>
      </c>
      <c r="I38" s="22">
        <f>C38*D5</f>
        <v>9566.7959999999985</v>
      </c>
      <c r="J38" s="22">
        <f>C38*D5</f>
        <v>9566.7959999999985</v>
      </c>
      <c r="K38" s="22">
        <f>C38*D5</f>
        <v>9566.7959999999985</v>
      </c>
      <c r="L38" s="22">
        <f>C38*D5</f>
        <v>9566.7959999999985</v>
      </c>
      <c r="M38" s="22">
        <f>C38*D5</f>
        <v>9566.7959999999985</v>
      </c>
      <c r="N38" s="22">
        <f>C38*D5</f>
        <v>9566.7959999999985</v>
      </c>
      <c r="O38" s="22">
        <f>C38*D5</f>
        <v>9566.7959999999985</v>
      </c>
      <c r="P38" s="23">
        <f>SUM(D38:O38)</f>
        <v>114801.55200000001</v>
      </c>
    </row>
    <row r="39" spans="1:16" x14ac:dyDescent="0.25">
      <c r="A39" s="25" t="s">
        <v>64</v>
      </c>
      <c r="B39" s="24"/>
      <c r="C39" s="25">
        <v>0.59</v>
      </c>
      <c r="D39" s="22">
        <f>C39*D5</f>
        <v>1731.4139999999998</v>
      </c>
      <c r="E39" s="22">
        <f>C39*D5</f>
        <v>1731.4139999999998</v>
      </c>
      <c r="F39" s="22">
        <f>C39*D5</f>
        <v>1731.4139999999998</v>
      </c>
      <c r="G39" s="22">
        <f>C39*D5</f>
        <v>1731.4139999999998</v>
      </c>
      <c r="H39" s="22">
        <f>C39*D5</f>
        <v>1731.4139999999998</v>
      </c>
      <c r="I39" s="22">
        <f>C39*D5</f>
        <v>1731.4139999999998</v>
      </c>
      <c r="J39" s="22">
        <f>C39*D5</f>
        <v>1731.4139999999998</v>
      </c>
      <c r="K39" s="22">
        <f>C39*D5</f>
        <v>1731.4139999999998</v>
      </c>
      <c r="L39" s="22">
        <f>C39*D5</f>
        <v>1731.4139999999998</v>
      </c>
      <c r="M39" s="22">
        <f>C39*D5</f>
        <v>1731.4139999999998</v>
      </c>
      <c r="N39" s="22">
        <f>C39*D5</f>
        <v>1731.4139999999998</v>
      </c>
      <c r="O39" s="22">
        <f>C39*D5</f>
        <v>1731.4139999999998</v>
      </c>
      <c r="P39" s="23">
        <f>SUM(D39:O39)</f>
        <v>20776.968000000004</v>
      </c>
    </row>
    <row r="40" spans="1:16" x14ac:dyDescent="0.25">
      <c r="A40" s="27" t="s">
        <v>17</v>
      </c>
      <c r="B40" s="29"/>
      <c r="C40" s="27">
        <f t="shared" ref="C40" si="2">SUM(C10:C39)</f>
        <v>14.17</v>
      </c>
      <c r="D40" s="30">
        <f t="shared" ref="D40:I40" si="3">SUM(D10:D39)</f>
        <v>37240.074000000001</v>
      </c>
      <c r="E40" s="30">
        <f t="shared" si="3"/>
        <v>37240.074000000001</v>
      </c>
      <c r="F40" s="30">
        <f t="shared" si="3"/>
        <v>37240.074000000001</v>
      </c>
      <c r="G40" s="30">
        <f t="shared" si="3"/>
        <v>48156.785999999986</v>
      </c>
      <c r="H40" s="30">
        <f t="shared" si="3"/>
        <v>40409.441999999988</v>
      </c>
      <c r="I40" s="30">
        <f t="shared" si="3"/>
        <v>37240.074000000001</v>
      </c>
      <c r="J40" s="30">
        <f t="shared" ref="J40:N40" si="4">SUM(J10:J39)</f>
        <v>60129.954000000005</v>
      </c>
      <c r="K40" s="30">
        <f t="shared" si="4"/>
        <v>37240.074000000001</v>
      </c>
      <c r="L40" s="30">
        <f t="shared" si="4"/>
        <v>37240.074000000001</v>
      </c>
      <c r="M40" s="30">
        <f t="shared" si="4"/>
        <v>52382.609999999993</v>
      </c>
      <c r="N40" s="30">
        <f t="shared" si="4"/>
        <v>37240.074000000001</v>
      </c>
      <c r="O40" s="30">
        <f>SUM(O10:O39)</f>
        <v>37240.074000000001</v>
      </c>
      <c r="P40" s="31">
        <f t="shared" ref="P40" si="5">SUM(P10:P39)</f>
        <v>498999.38400000002</v>
      </c>
    </row>
    <row r="41" spans="1:16" x14ac:dyDescent="0.25">
      <c r="A41" s="25" t="s">
        <v>16</v>
      </c>
      <c r="B41" s="29"/>
      <c r="C41" s="25">
        <v>5.53</v>
      </c>
      <c r="D41" s="22"/>
      <c r="E41" s="22"/>
      <c r="F41" s="22">
        <f>F52</f>
        <v>13068</v>
      </c>
      <c r="G41" s="22">
        <f>F54</f>
        <v>994</v>
      </c>
      <c r="H41" s="22"/>
      <c r="I41" s="22"/>
      <c r="J41" s="22">
        <f>F56</f>
        <v>10356</v>
      </c>
      <c r="K41" s="22">
        <f>F62</f>
        <v>112932.24000000002</v>
      </c>
      <c r="L41" s="22">
        <f>F68</f>
        <v>9062.1500000000015</v>
      </c>
      <c r="M41" s="22"/>
      <c r="N41" s="22"/>
      <c r="O41" s="22">
        <f>F73</f>
        <v>21573</v>
      </c>
      <c r="P41" s="23">
        <f>SUM(D41:O41)</f>
        <v>167985.39</v>
      </c>
    </row>
    <row r="42" spans="1:16" x14ac:dyDescent="0.25">
      <c r="A42" s="15" t="s">
        <v>1</v>
      </c>
      <c r="B42" s="30"/>
      <c r="C42" s="30">
        <f t="shared" ref="C42" si="6">SUM(C40:C41)</f>
        <v>19.7</v>
      </c>
      <c r="D42" s="30">
        <f t="shared" ref="D42:I42" si="7">SUM(D40:D41)</f>
        <v>37240.074000000001</v>
      </c>
      <c r="E42" s="30">
        <f t="shared" si="7"/>
        <v>37240.074000000001</v>
      </c>
      <c r="F42" s="30">
        <f t="shared" si="7"/>
        <v>50308.074000000001</v>
      </c>
      <c r="G42" s="30">
        <f t="shared" si="7"/>
        <v>49150.785999999986</v>
      </c>
      <c r="H42" s="30">
        <f t="shared" si="7"/>
        <v>40409.441999999988</v>
      </c>
      <c r="I42" s="30">
        <f t="shared" si="7"/>
        <v>37240.074000000001</v>
      </c>
      <c r="J42" s="30">
        <f t="shared" ref="J42:N42" si="8">SUM(J40:J41)</f>
        <v>70485.953999999998</v>
      </c>
      <c r="K42" s="30">
        <f t="shared" si="8"/>
        <v>150172.31400000001</v>
      </c>
      <c r="L42" s="30">
        <f t="shared" si="8"/>
        <v>46302.224000000002</v>
      </c>
      <c r="M42" s="30">
        <f t="shared" si="8"/>
        <v>52382.609999999993</v>
      </c>
      <c r="N42" s="30">
        <f t="shared" si="8"/>
        <v>37240.074000000001</v>
      </c>
      <c r="O42" s="30">
        <f>SUM(O40:O41)</f>
        <v>58813.074000000001</v>
      </c>
      <c r="P42" s="32">
        <f t="shared" ref="P42" si="9">SUM(P40:P41)</f>
        <v>666984.77399999998</v>
      </c>
    </row>
    <row r="43" spans="1:16" x14ac:dyDescent="0.25">
      <c r="A43" s="33" t="s">
        <v>2</v>
      </c>
      <c r="B43" s="34"/>
      <c r="C43" s="35"/>
      <c r="D43" s="36">
        <v>57811.62</v>
      </c>
      <c r="E43" s="36">
        <v>57811.62</v>
      </c>
      <c r="F43" s="37">
        <v>57811.62</v>
      </c>
      <c r="G43" s="37">
        <v>57811.62</v>
      </c>
      <c r="H43" s="37">
        <v>57811.62</v>
      </c>
      <c r="I43" s="37">
        <v>57811.62</v>
      </c>
      <c r="J43" s="37">
        <v>57811.62</v>
      </c>
      <c r="K43" s="37">
        <v>57811.62</v>
      </c>
      <c r="L43" s="37">
        <v>57811.62</v>
      </c>
      <c r="M43" s="37">
        <v>36391.22</v>
      </c>
      <c r="N43" s="37">
        <v>57811.62</v>
      </c>
      <c r="O43" s="37">
        <v>57811.62</v>
      </c>
      <c r="P43" s="32">
        <f>SUM(D43:O43)</f>
        <v>672319.04</v>
      </c>
    </row>
    <row r="44" spans="1:16" x14ac:dyDescent="0.25">
      <c r="A44" s="38" t="s">
        <v>3</v>
      </c>
      <c r="B44" s="39"/>
      <c r="C44" s="39"/>
      <c r="D44" s="40">
        <v>47100.15</v>
      </c>
      <c r="E44" s="40">
        <v>56858.33</v>
      </c>
      <c r="F44" s="40">
        <v>55223.38</v>
      </c>
      <c r="G44" s="40">
        <v>53729.86</v>
      </c>
      <c r="H44" s="40">
        <v>53307.94</v>
      </c>
      <c r="I44" s="40">
        <v>54571.12</v>
      </c>
      <c r="J44" s="40">
        <v>65278.720000000001</v>
      </c>
      <c r="K44" s="40">
        <v>54876.12</v>
      </c>
      <c r="L44" s="40">
        <v>53780.21</v>
      </c>
      <c r="M44" s="40">
        <v>63882.77</v>
      </c>
      <c r="N44" s="40">
        <v>60101.599999999999</v>
      </c>
      <c r="O44" s="40">
        <v>60013.5</v>
      </c>
      <c r="P44" s="32">
        <f>SUM(D44:O44)</f>
        <v>678723.7</v>
      </c>
    </row>
    <row r="45" spans="1:16" x14ac:dyDescent="0.25">
      <c r="A45" s="15" t="s">
        <v>4</v>
      </c>
      <c r="B45" s="15"/>
      <c r="C45" s="15"/>
      <c r="D45" s="30">
        <f>D7+D44-D42</f>
        <v>266324.16599999997</v>
      </c>
      <c r="E45" s="30">
        <f t="shared" ref="E45:J45" si="10">D45+E44-E42</f>
        <v>285942.42199999996</v>
      </c>
      <c r="F45" s="30">
        <f t="shared" si="10"/>
        <v>290857.72799999994</v>
      </c>
      <c r="G45" s="30">
        <f t="shared" si="10"/>
        <v>295436.80199999997</v>
      </c>
      <c r="H45" s="30">
        <f t="shared" si="10"/>
        <v>308335.3</v>
      </c>
      <c r="I45" s="30">
        <f t="shared" si="10"/>
        <v>325666.34599999996</v>
      </c>
      <c r="J45" s="30">
        <f t="shared" si="10"/>
        <v>320459.11199999996</v>
      </c>
      <c r="K45" s="30">
        <f>J45+K44-K42</f>
        <v>225162.91799999995</v>
      </c>
      <c r="L45" s="30">
        <f>K45+L44-L42</f>
        <v>232640.90399999998</v>
      </c>
      <c r="M45" s="30">
        <f>L45+M44-M42</f>
        <v>244141.06400000001</v>
      </c>
      <c r="N45" s="30">
        <f>M45+N44-N42</f>
        <v>267002.58999999997</v>
      </c>
      <c r="O45" s="30">
        <f>N45+O44-O42</f>
        <v>268203.01599999995</v>
      </c>
      <c r="P45" s="32">
        <f>D7+P44-P42</f>
        <v>268203.01599999995</v>
      </c>
    </row>
    <row r="46" spans="1:16" x14ac:dyDescent="0.25">
      <c r="A46" s="13"/>
      <c r="B46" s="13"/>
      <c r="C46" s="13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6"/>
    </row>
    <row r="47" spans="1:16" x14ac:dyDescent="0.25">
      <c r="A47" s="10" t="s">
        <v>5</v>
      </c>
      <c r="B47" s="10"/>
      <c r="C47" s="10"/>
      <c r="D47" s="10"/>
      <c r="E47" s="13"/>
      <c r="F47" s="13"/>
      <c r="G47" s="12"/>
      <c r="H47" s="12"/>
      <c r="I47" s="12"/>
      <c r="J47" s="12"/>
      <c r="K47" s="12"/>
      <c r="L47" s="12"/>
      <c r="M47" s="12"/>
      <c r="N47" s="12"/>
      <c r="O47" s="12"/>
      <c r="P47" s="6"/>
    </row>
    <row r="48" spans="1:16" x14ac:dyDescent="0.25">
      <c r="A48" s="18" t="s">
        <v>6</v>
      </c>
      <c r="B48" s="29"/>
      <c r="C48" s="29"/>
      <c r="D48" s="18" t="s">
        <v>7</v>
      </c>
      <c r="E48" s="18" t="s">
        <v>8</v>
      </c>
      <c r="F48" s="18" t="s">
        <v>9</v>
      </c>
      <c r="G48" s="6"/>
      <c r="H48" s="6"/>
      <c r="I48" s="6"/>
      <c r="J48" s="6"/>
      <c r="K48" s="6"/>
      <c r="L48" s="6"/>
      <c r="M48" s="6"/>
      <c r="N48" s="6"/>
      <c r="O48" s="6"/>
      <c r="P48" s="6"/>
    </row>
    <row r="49" spans="1:16" x14ac:dyDescent="0.25">
      <c r="A49" s="41" t="s">
        <v>51</v>
      </c>
      <c r="B49" s="25"/>
      <c r="C49" s="25"/>
      <c r="D49" s="24"/>
      <c r="E49" s="24"/>
      <c r="F49" s="25"/>
      <c r="G49" s="6"/>
      <c r="H49" s="6"/>
      <c r="I49" s="6"/>
      <c r="J49" s="6"/>
      <c r="K49" s="6"/>
      <c r="L49" s="6"/>
      <c r="M49" s="6"/>
      <c r="N49" s="6"/>
      <c r="O49" s="6"/>
      <c r="P49" s="6"/>
    </row>
    <row r="50" spans="1:16" x14ac:dyDescent="0.25">
      <c r="A50" s="25" t="s">
        <v>68</v>
      </c>
      <c r="B50" s="25"/>
      <c r="C50" s="25"/>
      <c r="D50" s="24" t="s">
        <v>50</v>
      </c>
      <c r="E50" s="24">
        <v>157</v>
      </c>
      <c r="F50" s="25">
        <v>4815</v>
      </c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ht="15.75" thickBot="1" x14ac:dyDescent="0.3">
      <c r="A51" s="42" t="s">
        <v>69</v>
      </c>
      <c r="B51" s="25"/>
      <c r="C51" s="25"/>
      <c r="D51" s="43" t="s">
        <v>50</v>
      </c>
      <c r="E51" s="24">
        <v>156</v>
      </c>
      <c r="F51" s="44">
        <v>8253</v>
      </c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ht="15.75" thickBot="1" x14ac:dyDescent="0.3">
      <c r="A52" s="25"/>
      <c r="B52" s="25"/>
      <c r="C52" s="25"/>
      <c r="D52" s="24"/>
      <c r="E52" s="45"/>
      <c r="F52" s="46">
        <f>SUM(F50:F51)</f>
        <v>13068</v>
      </c>
      <c r="G52" s="6"/>
      <c r="H52" s="6"/>
      <c r="I52" s="6"/>
      <c r="J52" s="6"/>
      <c r="K52" s="6"/>
      <c r="L52" s="6"/>
      <c r="M52" s="6"/>
      <c r="N52" s="6"/>
      <c r="O52" s="6"/>
      <c r="P52" s="6"/>
    </row>
    <row r="53" spans="1:16" ht="15.75" thickBot="1" x14ac:dyDescent="0.3">
      <c r="A53" s="41" t="s">
        <v>52</v>
      </c>
      <c r="B53" s="25"/>
      <c r="C53" s="25"/>
      <c r="D53" s="24"/>
      <c r="E53" s="24"/>
      <c r="F53" s="47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ht="15.75" thickBot="1" x14ac:dyDescent="0.3">
      <c r="A54" s="25" t="s">
        <v>70</v>
      </c>
      <c r="B54" s="25"/>
      <c r="C54" s="25"/>
      <c r="D54" s="24" t="s">
        <v>52</v>
      </c>
      <c r="E54" s="45">
        <v>191</v>
      </c>
      <c r="F54" s="46">
        <v>994</v>
      </c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ht="15.75" thickBot="1" x14ac:dyDescent="0.3">
      <c r="A55" s="41" t="s">
        <v>57</v>
      </c>
      <c r="B55" s="25"/>
      <c r="C55" s="25"/>
      <c r="D55" s="25"/>
      <c r="E55" s="25"/>
      <c r="F55" s="47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ht="15.75" thickBot="1" x14ac:dyDescent="0.3">
      <c r="A56" s="25" t="s">
        <v>71</v>
      </c>
      <c r="B56" s="25"/>
      <c r="C56" s="25"/>
      <c r="D56" s="24" t="s">
        <v>57</v>
      </c>
      <c r="E56" s="45" t="s">
        <v>72</v>
      </c>
      <c r="F56" s="46">
        <v>10356</v>
      </c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x14ac:dyDescent="0.25">
      <c r="A57" s="41" t="s">
        <v>58</v>
      </c>
      <c r="B57" s="25"/>
      <c r="C57" s="25"/>
      <c r="D57" s="24"/>
      <c r="E57" s="24"/>
      <c r="F57" s="48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x14ac:dyDescent="0.25">
      <c r="A58" s="25" t="s">
        <v>73</v>
      </c>
      <c r="B58" s="25"/>
      <c r="C58" s="25"/>
      <c r="D58" s="24" t="s">
        <v>57</v>
      </c>
      <c r="E58" s="24">
        <v>249</v>
      </c>
      <c r="F58" s="25">
        <v>83059.320000000007</v>
      </c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x14ac:dyDescent="0.25">
      <c r="A59" s="42" t="s">
        <v>74</v>
      </c>
      <c r="B59" s="25"/>
      <c r="C59" s="25"/>
      <c r="D59" s="24" t="s">
        <v>57</v>
      </c>
      <c r="E59" s="24">
        <v>248</v>
      </c>
      <c r="F59" s="25">
        <v>9098.69</v>
      </c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x14ac:dyDescent="0.25">
      <c r="A60" s="25" t="s">
        <v>75</v>
      </c>
      <c r="B60" s="25"/>
      <c r="C60" s="25"/>
      <c r="D60" s="24" t="s">
        <v>57</v>
      </c>
      <c r="E60" s="24">
        <v>247</v>
      </c>
      <c r="F60" s="25">
        <v>8440.91</v>
      </c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ht="15.75" thickBot="1" x14ac:dyDescent="0.3">
      <c r="A61" s="42" t="s">
        <v>76</v>
      </c>
      <c r="B61" s="25"/>
      <c r="C61" s="25"/>
      <c r="D61" s="24" t="s">
        <v>57</v>
      </c>
      <c r="E61" s="24">
        <v>246</v>
      </c>
      <c r="F61" s="44">
        <v>12333.32</v>
      </c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ht="15.75" thickBot="1" x14ac:dyDescent="0.3">
      <c r="A62" s="25"/>
      <c r="B62" s="25"/>
      <c r="C62" s="25"/>
      <c r="D62" s="24"/>
      <c r="E62" s="45"/>
      <c r="F62" s="46">
        <f>SUM(F58:F61)</f>
        <v>112932.24000000002</v>
      </c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x14ac:dyDescent="0.25">
      <c r="A63" s="41" t="s">
        <v>60</v>
      </c>
      <c r="B63" s="25"/>
      <c r="C63" s="25"/>
      <c r="D63" s="24"/>
      <c r="E63" s="24"/>
      <c r="F63" s="48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x14ac:dyDescent="0.25">
      <c r="A64" s="25" t="s">
        <v>77</v>
      </c>
      <c r="B64" s="25"/>
      <c r="C64" s="25"/>
      <c r="D64" s="24" t="s">
        <v>60</v>
      </c>
      <c r="E64" s="24" t="s">
        <v>72</v>
      </c>
      <c r="F64" s="25">
        <v>2399.36</v>
      </c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x14ac:dyDescent="0.25">
      <c r="A65" s="25" t="s">
        <v>78</v>
      </c>
      <c r="B65" s="25"/>
      <c r="C65" s="25"/>
      <c r="D65" s="24" t="s">
        <v>58</v>
      </c>
      <c r="E65" s="24">
        <v>344</v>
      </c>
      <c r="F65" s="25">
        <v>1813</v>
      </c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x14ac:dyDescent="0.25">
      <c r="A66" s="25" t="s">
        <v>79</v>
      </c>
      <c r="B66" s="25"/>
      <c r="C66" s="25"/>
      <c r="D66" s="24" t="s">
        <v>58</v>
      </c>
      <c r="E66" s="24">
        <v>306</v>
      </c>
      <c r="F66" s="25">
        <v>2278.79</v>
      </c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ht="15.75" thickBot="1" x14ac:dyDescent="0.3">
      <c r="A67" s="25" t="s">
        <v>80</v>
      </c>
      <c r="B67" s="25"/>
      <c r="C67" s="25"/>
      <c r="D67" s="24" t="s">
        <v>60</v>
      </c>
      <c r="E67" s="24">
        <v>316</v>
      </c>
      <c r="F67" s="44">
        <v>2571</v>
      </c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ht="15.75" thickBot="1" x14ac:dyDescent="0.3">
      <c r="A68" s="25"/>
      <c r="B68" s="25"/>
      <c r="C68" s="25"/>
      <c r="D68" s="24"/>
      <c r="E68" s="45"/>
      <c r="F68" s="46">
        <f>SUM(F64:F67)</f>
        <v>9062.1500000000015</v>
      </c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x14ac:dyDescent="0.25">
      <c r="A69" s="41" t="s">
        <v>63</v>
      </c>
      <c r="B69" s="25"/>
      <c r="C69" s="25"/>
      <c r="D69" s="24"/>
      <c r="E69" s="24"/>
      <c r="F69" s="48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x14ac:dyDescent="0.25">
      <c r="A70" s="25" t="s">
        <v>81</v>
      </c>
      <c r="B70" s="25"/>
      <c r="C70" s="25"/>
      <c r="D70" s="24" t="s">
        <v>62</v>
      </c>
      <c r="E70" s="24" t="s">
        <v>72</v>
      </c>
      <c r="F70" s="25">
        <v>308</v>
      </c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x14ac:dyDescent="0.25">
      <c r="A71" s="25" t="s">
        <v>82</v>
      </c>
      <c r="B71" s="25"/>
      <c r="C71" s="25"/>
      <c r="D71" s="24" t="s">
        <v>63</v>
      </c>
      <c r="E71" s="24">
        <v>419</v>
      </c>
      <c r="F71" s="25">
        <v>10663</v>
      </c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ht="15.75" thickBot="1" x14ac:dyDescent="0.3">
      <c r="A72" s="25" t="s">
        <v>83</v>
      </c>
      <c r="B72" s="25"/>
      <c r="C72" s="25"/>
      <c r="D72" s="24" t="s">
        <v>63</v>
      </c>
      <c r="E72" s="24">
        <v>382</v>
      </c>
      <c r="F72" s="44">
        <v>10602</v>
      </c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ht="15.75" thickBot="1" x14ac:dyDescent="0.3">
      <c r="A73" s="25"/>
      <c r="B73" s="25"/>
      <c r="C73" s="25"/>
      <c r="D73" s="25"/>
      <c r="E73" s="49"/>
      <c r="F73" s="46">
        <f>SUM(F70:F72)</f>
        <v>21573</v>
      </c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x14ac:dyDescent="0.25">
      <c r="A74" s="1"/>
      <c r="B74" s="1"/>
      <c r="C74" s="1"/>
      <c r="D74" s="1"/>
      <c r="E74" s="1"/>
      <c r="F74" s="2"/>
    </row>
    <row r="75" spans="1:16" x14ac:dyDescent="0.25">
      <c r="A75" s="1"/>
      <c r="B75" s="1"/>
      <c r="C75" s="1"/>
      <c r="D75" s="1"/>
      <c r="E75" s="1"/>
      <c r="F75" s="1"/>
    </row>
    <row r="76" spans="1:16" x14ac:dyDescent="0.25">
      <c r="A76" s="1"/>
      <c r="B76" s="1"/>
      <c r="C76" s="1"/>
      <c r="D76" s="1"/>
      <c r="E76" s="1"/>
      <c r="F76" s="1"/>
    </row>
    <row r="77" spans="1:16" x14ac:dyDescent="0.25">
      <c r="A77" s="3"/>
      <c r="B77" s="3"/>
      <c r="C77" s="3"/>
      <c r="D77" s="3"/>
      <c r="E77" s="3"/>
      <c r="F77" s="3"/>
    </row>
  </sheetData>
  <pageMargins left="0" right="0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2025-02-25T08:28:01Z</cp:lastPrinted>
  <dcterms:created xsi:type="dcterms:W3CDTF">2017-07-12T07:51:30Z</dcterms:created>
  <dcterms:modified xsi:type="dcterms:W3CDTF">2025-02-25T08:59:07Z</dcterms:modified>
</cp:coreProperties>
</file>